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_uni\comp Uni\UFSM\Campus Santa Maria\CT\REFORMAS CT\Pintura Fachada prédio 07\"/>
    </mc:Choice>
  </mc:AlternateContent>
  <bookViews>
    <workbookView xWindow="0" yWindow="0" windowWidth="28800" windowHeight="12210"/>
  </bookViews>
  <sheets>
    <sheet name="Orçamento Sintético" sheetId="1" r:id="rId1"/>
    <sheet name="orçamento" sheetId="2" r:id="rId2"/>
  </sheets>
  <externalReferences>
    <externalReference r:id="rId3"/>
  </externalReferences>
  <definedNames>
    <definedName name="_xlnm.Print_Area" localSheetId="1">orçamento!$A$1:$G$13</definedName>
    <definedName name="_xlnm.Print_Area" localSheetId="0">'Orçamento Sintético'!$A$1:$M$27</definedName>
  </definedNames>
  <calcPr calcId="162913"/>
</workbook>
</file>

<file path=xl/calcChain.xml><?xml version="1.0" encoding="utf-8"?>
<calcChain xmlns="http://schemas.openxmlformats.org/spreadsheetml/2006/main">
  <c r="M17" i="1" l="1"/>
  <c r="M14" i="1"/>
  <c r="E11" i="2" s="1"/>
  <c r="D11" i="2" s="1"/>
  <c r="M12" i="1"/>
  <c r="E9" i="2" s="1"/>
  <c r="D9" i="2" s="1"/>
  <c r="M6" i="1"/>
  <c r="E7" i="2"/>
  <c r="B8" i="2"/>
  <c r="E10" i="2"/>
  <c r="B10" i="2"/>
  <c r="E8" i="2"/>
  <c r="E6" i="2"/>
  <c r="B6" i="2"/>
  <c r="K16" i="1"/>
  <c r="J16" i="1"/>
  <c r="M16" i="1" s="1"/>
  <c r="L16" i="1" s="1"/>
  <c r="K15" i="1"/>
  <c r="J15" i="1"/>
  <c r="M15" i="1" s="1"/>
  <c r="L15" i="1" s="1"/>
  <c r="K13" i="1"/>
  <c r="J13" i="1"/>
  <c r="M13" i="1" s="1"/>
  <c r="L13" i="1" s="1"/>
  <c r="K11" i="1"/>
  <c r="J11" i="1"/>
  <c r="M11" i="1" s="1"/>
  <c r="L11" i="1" s="1"/>
  <c r="K10" i="1"/>
  <c r="J10" i="1"/>
  <c r="M10" i="1" s="1"/>
  <c r="L10" i="1" s="1"/>
  <c r="K9" i="1"/>
  <c r="J9" i="1"/>
  <c r="M9" i="1" s="1"/>
  <c r="L9" i="1" s="1"/>
  <c r="K8" i="1"/>
  <c r="J8" i="1"/>
  <c r="M8" i="1" s="1"/>
  <c r="L8" i="1" s="1"/>
  <c r="K7" i="1"/>
  <c r="J7" i="1"/>
  <c r="M7" i="1" s="1"/>
  <c r="L7" i="1" s="1"/>
  <c r="E12" i="2" l="1"/>
  <c r="C9" i="2"/>
  <c r="C11" i="2"/>
  <c r="D7" i="2"/>
  <c r="D12" i="2" s="1"/>
  <c r="C7" i="2"/>
  <c r="C12" i="2" l="1"/>
  <c r="E13" i="2" s="1"/>
</calcChain>
</file>

<file path=xl/sharedStrings.xml><?xml version="1.0" encoding="utf-8"?>
<sst xmlns="http://schemas.openxmlformats.org/spreadsheetml/2006/main" count="89" uniqueCount="76">
  <si>
    <t>Obra</t>
  </si>
  <si>
    <t>Bancos</t>
  </si>
  <si>
    <t>B.D.I.</t>
  </si>
  <si>
    <t>Encargos Sociais</t>
  </si>
  <si>
    <t>Execução Pintura Fachada Prédio 07 - CT</t>
  </si>
  <si>
    <t xml:space="preserve"> 25,0%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</si>
  <si>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</si>
  <si>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</si>
  <si>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</si>
  <si>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</si>
  <si>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</si>
  <si>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</si>
  <si>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</si>
  <si>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</si>
  <si>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</si>
  <si>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</si>
  <si>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</si>
  <si>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</si>
  <si>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</si>
  <si>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</si>
  <si>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 / TÉCNICOS</t>
  </si>
  <si>
    <t xml:space="preserve"> 1.1 </t>
  </si>
  <si>
    <t xml:space="preserve"> 90780 </t>
  </si>
  <si>
    <t>SINAPI</t>
  </si>
  <si>
    <t>MESTRE DE OBRAS COM ENCARGOS COMPLEMENTARES</t>
  </si>
  <si>
    <t>H</t>
  </si>
  <si>
    <t xml:space="preserve"> 100321 </t>
  </si>
  <si>
    <t>TÉCNICO EM SEGURANÇA DO TRABALHO COM ENCARGOS COMPLEMENTARES</t>
  </si>
  <si>
    <t>MES</t>
  </si>
  <si>
    <t xml:space="preserve"> 00000001 </t>
  </si>
  <si>
    <t>Próprio</t>
  </si>
  <si>
    <t>ORÇAMENTO, CRONOGRAMA E VISITA TÉCNICA</t>
  </si>
  <si>
    <t>m²</t>
  </si>
  <si>
    <t xml:space="preserve"> 16.004 </t>
  </si>
  <si>
    <t>ISOLAMENTO DE OBRA COM TELA PLASTICA LARANJA, TIPO TAPUME DE SINALIZACAO, MALHA RETANGULAR</t>
  </si>
  <si>
    <t>m</t>
  </si>
  <si>
    <t xml:space="preserve"> 1.006 </t>
  </si>
  <si>
    <t>LIMPEZA PERMANENTE DA OBRA</t>
  </si>
  <si>
    <t>dia</t>
  </si>
  <si>
    <t xml:space="preserve"> 2 </t>
  </si>
  <si>
    <t>REVESTIMENTOS</t>
  </si>
  <si>
    <t xml:space="preserve"> 87369 </t>
  </si>
  <si>
    <t>ARGAMASSA TRAÇO 1:2:8 (CIMENTO, CAL E AREIA MÉDIA) PARA EMBOÇO/MASSA ÚNICA/ASSENTAMENTO DE ALVENARIA DE VEDAÇÃO, PREPARO MANUAL. AF_06/2014</t>
  </si>
  <si>
    <t>m³</t>
  </si>
  <si>
    <t>PINTURA</t>
  </si>
  <si>
    <t xml:space="preserve"> 88489 </t>
  </si>
  <si>
    <t>APLICAÇÃO MANUAL DE PINTURA COM TINTA LÁTEX ACRÍLICA EM PAREDES, DUAS DEMÃOS. AF_06/2014</t>
  </si>
  <si>
    <t xml:space="preserve"> 100742 </t>
  </si>
  <si>
    <t>PINTURA COM TINTA ALQUÍDICA DE ACABAMENTO (ESMALTE SINTÉTICO ACETINADO) APLICADA A ROLO OU PINCEL SOBRE SUPERFÍCIES METÁLICAS (EXCETO PERFIL) EXECUTADO EM OBRA (POR DEMÃO). AF_01/2020</t>
  </si>
  <si>
    <t>Totais -&gt;</t>
  </si>
  <si>
    <t xml:space="preserve"> 78.160,27</t>
  </si>
  <si>
    <t xml:space="preserve"> 77.468,55</t>
  </si>
  <si>
    <t>Tipo de Licitação</t>
  </si>
  <si>
    <t/>
  </si>
  <si>
    <t>Total sem BDI</t>
  </si>
  <si>
    <t>Abertura da Licitação</t>
  </si>
  <si>
    <t>Total do BDI</t>
  </si>
  <si>
    <t>Número do Processo Licitatório</t>
  </si>
  <si>
    <t>Total Geral</t>
  </si>
  <si>
    <t xml:space="preserve">_______________________________________________________________
</t>
  </si>
  <si>
    <t xml:space="preserve">SINAPI - 05/2021 - Rio Grande do Sul
</t>
  </si>
  <si>
    <t>CRONOGRAMA FÍSICO-FINANCEIRO</t>
  </si>
  <si>
    <t>It</t>
  </si>
  <si>
    <t>DESCRIÇÃO</t>
  </si>
  <si>
    <t>30 dias</t>
  </si>
  <si>
    <t>60 dias</t>
  </si>
  <si>
    <t>TOTAL</t>
  </si>
  <si>
    <t>TOTAL GERAL</t>
  </si>
  <si>
    <t xml:space="preserve"> 1.2</t>
  </si>
  <si>
    <t xml:space="preserve"> 1.3</t>
  </si>
  <si>
    <t xml:space="preserve"> 1.4</t>
  </si>
  <si>
    <t xml:space="preserve"> 1.5</t>
  </si>
  <si>
    <t>2.1</t>
  </si>
  <si>
    <t>3.1</t>
  </si>
  <si>
    <t>3.2</t>
  </si>
  <si>
    <t>Obra: Execução Pintura Fachada Prédio 07 -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</si>
</sst>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2"/>
    </font>
    <font>
      <sz val="12"/>
      <color indexed="8"/>
      <name val="ZapfHumnst BT"/>
    </font>
    <font>
      <sz val="14"/>
      <color indexed="10"/>
      <name val="Arial Narrow"/>
      <family val="2"/>
    </font>
    <font>
      <b/>
      <sz val="8"/>
      <color indexed="8"/>
      <name val="ZapfHumnst BT1"/>
    </font>
    <font>
      <b/>
      <sz val="9"/>
      <color indexed="8"/>
      <name val="ZapfHumnst BT1"/>
    </font>
    <font>
      <sz val="8"/>
      <color indexed="8"/>
      <name val="ZapfHumnst BT"/>
    </font>
    <font>
      <sz val="10"/>
      <color indexed="8"/>
      <name val="ZapfHumnst BT"/>
    </font>
    <font>
      <b/>
      <sz val="10"/>
      <color indexed="8"/>
      <name val="ZapfHumnst BT1"/>
    </font>
    <font>
      <b/>
      <sz val="8"/>
      <name val="ZapfHumnst BT1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22"/>
        <bgColor indexed="22"/>
      </patternFill>
    </fill>
    <fill>
      <patternFill patternType="solid">
        <fgColor theme="2" tint="-0.249977111117893"/>
        <bgColor indexed="29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20" fillId="0" borderId="0"/>
  </cellStyleXfs>
  <cellXfs count="60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14" fillId="7" borderId="0" xfId="0" applyFont="1" applyFill="1" applyAlignment="1">
      <alignment horizontal="left" vertical="top" wrapText="1"/>
    </xf>
    <xf numFmtId="0" fontId="15" fillId="8" borderId="0" xfId="0" applyFont="1" applyFill="1" applyAlignment="1">
      <alignment horizontal="center" vertical="top" wrapText="1"/>
    </xf>
    <xf numFmtId="0" fontId="16" fillId="9" borderId="0" xfId="0" applyFont="1" applyFill="1" applyAlignment="1">
      <alignment horizontal="right" vertical="top" wrapText="1"/>
    </xf>
    <xf numFmtId="0" fontId="18" fillId="11" borderId="0" xfId="0" applyFont="1" applyFill="1" applyAlignment="1">
      <alignment horizontal="left" vertical="top" wrapText="1"/>
    </xf>
    <xf numFmtId="0" fontId="19" fillId="1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4" fillId="7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6" fillId="9" borderId="0" xfId="0" applyFont="1" applyFill="1" applyAlignment="1">
      <alignment horizontal="right" vertical="top" wrapText="1"/>
    </xf>
    <xf numFmtId="4" fontId="17" fillId="10" borderId="0" xfId="0" applyNumberFormat="1" applyFont="1" applyFill="1" applyAlignment="1">
      <alignment horizontal="right" vertical="top" wrapText="1"/>
    </xf>
    <xf numFmtId="0" fontId="19" fillId="12" borderId="0" xfId="0" applyFont="1" applyFill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vertical="center" wrapText="1"/>
    </xf>
    <xf numFmtId="0" fontId="0" fillId="0" borderId="12" xfId="0" applyFill="1" applyBorder="1"/>
    <xf numFmtId="49" fontId="22" fillId="0" borderId="11" xfId="1" applyNumberFormat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center" vertical="center" wrapText="1"/>
    </xf>
    <xf numFmtId="0" fontId="23" fillId="0" borderId="11" xfId="1" applyFont="1" applyFill="1" applyBorder="1" applyAlignment="1">
      <alignment horizontal="left" vertical="center" wrapText="1"/>
    </xf>
    <xf numFmtId="9" fontId="25" fillId="0" borderId="11" xfId="1" applyNumberFormat="1" applyFont="1" applyBorder="1" applyAlignment="1">
      <alignment horizontal="center" vertical="center" wrapText="1"/>
    </xf>
    <xf numFmtId="9" fontId="23" fillId="0" borderId="11" xfId="1" applyNumberFormat="1" applyFont="1" applyBorder="1" applyAlignment="1">
      <alignment horizontal="center" vertical="center" wrapText="1"/>
    </xf>
    <xf numFmtId="4" fontId="25" fillId="13" borderId="11" xfId="1" applyNumberFormat="1" applyFont="1" applyFill="1" applyBorder="1" applyAlignment="1">
      <alignment horizontal="center" vertical="center" wrapText="1"/>
    </xf>
    <xf numFmtId="4" fontId="23" fillId="13" borderId="11" xfId="1" applyNumberFormat="1" applyFont="1" applyFill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7" fillId="0" borderId="11" xfId="1" applyFont="1" applyBorder="1" applyAlignment="1">
      <alignment horizontal="center" vertical="center" wrapText="1"/>
    </xf>
    <xf numFmtId="4" fontId="23" fillId="0" borderId="11" xfId="1" applyNumberFormat="1" applyFont="1" applyBorder="1" applyAlignment="1">
      <alignment horizontal="center" wrapText="1"/>
    </xf>
    <xf numFmtId="4" fontId="26" fillId="0" borderId="0" xfId="1" applyNumberFormat="1" applyFont="1" applyBorder="1" applyAlignment="1">
      <alignment horizontal="center" vertical="center" wrapText="1"/>
    </xf>
    <xf numFmtId="4" fontId="27" fillId="0" borderId="11" xfId="1" applyNumberFormat="1" applyFont="1" applyFill="1" applyBorder="1" applyAlignment="1">
      <alignment horizontal="center" vertical="center" wrapText="1"/>
    </xf>
    <xf numFmtId="4" fontId="26" fillId="0" borderId="11" xfId="1" applyNumberFormat="1" applyFont="1" applyBorder="1" applyAlignment="1">
      <alignment horizontal="center" vertical="center" wrapText="1"/>
    </xf>
    <xf numFmtId="4" fontId="25" fillId="0" borderId="11" xfId="1" applyNumberFormat="1" applyFont="1" applyBorder="1" applyAlignment="1">
      <alignment horizontal="center" vertical="center" wrapText="1"/>
    </xf>
    <xf numFmtId="4" fontId="28" fillId="0" borderId="11" xfId="1" applyNumberFormat="1" applyFont="1" applyBorder="1" applyAlignment="1">
      <alignment horizontal="center" vertical="center" wrapText="1"/>
    </xf>
    <xf numFmtId="0" fontId="26" fillId="0" borderId="0" xfId="1" applyFont="1" applyBorder="1" applyAlignment="1">
      <alignment vertical="center" wrapText="1"/>
    </xf>
    <xf numFmtId="4" fontId="26" fillId="0" borderId="0" xfId="1" applyNumberFormat="1" applyFont="1" applyBorder="1" applyAlignment="1">
      <alignment vertical="center" wrapText="1"/>
    </xf>
    <xf numFmtId="0" fontId="25" fillId="0" borderId="0" xfId="1" applyFont="1" applyBorder="1" applyAlignment="1">
      <alignment vertical="center" wrapText="1"/>
    </xf>
    <xf numFmtId="0" fontId="26" fillId="0" borderId="0" xfId="1" applyFont="1" applyBorder="1" applyAlignment="1">
      <alignment horizontal="right" vertical="center" wrapText="1"/>
    </xf>
    <xf numFmtId="4" fontId="16" fillId="9" borderId="0" xfId="0" applyNumberFormat="1" applyFont="1" applyFill="1" applyAlignment="1">
      <alignment horizontal="right" vertical="top" wrapText="1"/>
    </xf>
    <xf numFmtId="0" fontId="23" fillId="14" borderId="11" xfId="1" applyFont="1" applyFill="1" applyBorder="1" applyAlignment="1">
      <alignment horizontal="center" vertical="center" wrapText="1"/>
    </xf>
    <xf numFmtId="0" fontId="24" fillId="14" borderId="11" xfId="1" applyFont="1" applyFill="1" applyBorder="1" applyAlignment="1">
      <alignment horizontal="center" vertical="center" wrapText="1"/>
    </xf>
    <xf numFmtId="4" fontId="24" fillId="14" borderId="11" xfId="1" applyNumberFormat="1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left" vertical="top" wrapText="1"/>
    </xf>
    <xf numFmtId="0" fontId="7" fillId="15" borderId="5" xfId="0" applyFont="1" applyFill="1" applyBorder="1" applyAlignment="1">
      <alignment horizontal="right" vertical="top" wrapText="1"/>
    </xf>
    <xf numFmtId="4" fontId="8" fillId="15" borderId="6" xfId="0" applyNumberFormat="1" applyFont="1" applyFill="1" applyBorder="1" applyAlignment="1">
      <alignment horizontal="right" vertical="top" wrapText="1"/>
    </xf>
    <xf numFmtId="0" fontId="0" fillId="15" borderId="0" xfId="0" applyFill="1"/>
    <xf numFmtId="2" fontId="7" fillId="15" borderId="5" xfId="0" applyNumberFormat="1" applyFont="1" applyFill="1" applyBorder="1" applyAlignment="1">
      <alignment horizontal="right" vertical="top" wrapText="1"/>
    </xf>
    <xf numFmtId="2" fontId="6" fillId="15" borderId="4" xfId="0" applyNumberFormat="1" applyFont="1" applyFill="1" applyBorder="1" applyAlignment="1">
      <alignment horizontal="left" vertical="top" wrapText="1"/>
    </xf>
    <xf numFmtId="2" fontId="8" fillId="15" borderId="6" xfId="0" applyNumberFormat="1" applyFont="1" applyFill="1" applyBorder="1" applyAlignment="1">
      <alignment horizontal="right" vertical="top" wrapText="1"/>
    </xf>
    <xf numFmtId="0" fontId="10" fillId="16" borderId="7" xfId="0" applyFont="1" applyFill="1" applyBorder="1" applyAlignment="1">
      <alignment horizontal="left" vertical="top" wrapText="1"/>
    </xf>
    <xf numFmtId="0" fontId="12" fillId="16" borderId="9" xfId="0" applyFont="1" applyFill="1" applyBorder="1" applyAlignment="1">
      <alignment horizontal="right" vertical="top" wrapText="1"/>
    </xf>
    <xf numFmtId="0" fontId="11" fillId="16" borderId="8" xfId="0" applyFont="1" applyFill="1" applyBorder="1" applyAlignment="1">
      <alignment horizontal="center" vertical="top" wrapText="1"/>
    </xf>
    <xf numFmtId="2" fontId="12" fillId="16" borderId="9" xfId="0" applyNumberFormat="1" applyFont="1" applyFill="1" applyBorder="1" applyAlignment="1">
      <alignment horizontal="right" vertical="top" wrapText="1"/>
    </xf>
    <xf numFmtId="2" fontId="13" fillId="16" borderId="10" xfId="0" applyNumberFormat="1" applyFont="1" applyFill="1" applyBorder="1" applyAlignment="1">
      <alignment horizontal="right" vertical="top" wrapText="1"/>
    </xf>
    <xf numFmtId="0" fontId="0" fillId="16" borderId="0" xfId="0" applyFill="1"/>
    <xf numFmtId="0" fontId="9" fillId="7" borderId="13" xfId="0" applyFont="1" applyFill="1" applyBorder="1" applyAlignment="1">
      <alignment horizontal="left" vertical="top" wrapText="1"/>
    </xf>
  </cellXfs>
  <cellStyles count="2">
    <cellStyle name="Normal" xfId="0" builtinId="0"/>
    <cellStyle name="Normal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001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_uni/comp%20Uni/UFSM/Campus%20Santa%20Maria/CTISM/Reforma%20geral%20bloco%2005/OR&#199;AMENTO%20ADITIVO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cronograma"/>
    </sheetNames>
    <sheetDataSet>
      <sheetData sheetId="0">
        <row r="22">
          <cell r="B22" t="str">
            <v>SERVIÇOS PRELIMINARES / TÉCNICOS</v>
          </cell>
        </row>
        <row r="48">
          <cell r="B48" t="str">
            <v>PINTURA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showOutlineSymbols="0" showWhiteSpace="0" workbookViewId="0">
      <selection activeCell="P21" sqref="P21"/>
    </sheetView>
  </sheetViews>
  <sheetFormatPr defaultRowHeight="14.25"/>
  <cols>
    <col min="1" max="1" width="5.375" customWidth="1"/>
    <col min="2" max="3" width="10" bestFit="1" customWidth="1"/>
    <col min="4" max="4" width="51.5" customWidth="1"/>
    <col min="5" max="5" width="5" bestFit="1" customWidth="1"/>
    <col min="6" max="6" width="8.625" customWidth="1"/>
    <col min="7" max="8" width="8.25" customWidth="1"/>
    <col min="9" max="10" width="8" customWidth="1"/>
    <col min="11" max="11" width="8.75" customWidth="1"/>
    <col min="12" max="12" width="8" customWidth="1"/>
    <col min="13" max="14" width="10" bestFit="1" customWidth="1"/>
  </cols>
  <sheetData>
    <row r="1" spans="1:13" ht="15">
      <c r="A1" s="1"/>
      <c r="B1" s="1"/>
      <c r="C1" s="1"/>
      <c r="D1" s="1" t="s">
        <v>0</v>
      </c>
      <c r="E1" s="8" t="s">
        <v>1</v>
      </c>
      <c r="F1" s="8"/>
      <c r="G1" s="8"/>
      <c r="H1" s="8" t="s">
        <v>2</v>
      </c>
      <c r="I1" s="8"/>
      <c r="J1" s="8"/>
      <c r="K1" s="8" t="s">
        <v>3</v>
      </c>
      <c r="L1" s="8"/>
      <c r="M1" s="8"/>
    </row>
    <row r="2" spans="1:13" ht="60.75" customHeight="1">
      <c r="A2" s="3"/>
      <c r="B2" s="3"/>
      <c r="C2" s="3"/>
      <c r="D2" s="3" t="s">
        <v>4</v>
      </c>
      <c r="E2" s="18" t="s">
        <v>60</v>
      </c>
      <c r="F2" s="9"/>
      <c r="G2" s="9"/>
      <c r="H2" s="9" t="s">
        <v>5</v>
      </c>
      <c r="I2" s="9"/>
      <c r="J2" s="9"/>
      <c r="K2" s="9" t="s">
        <v>6</v>
      </c>
      <c r="L2" s="9"/>
      <c r="M2" s="9"/>
    </row>
    <row r="3" spans="1:13" ht="15">
      <c r="A3" s="10" t="s">
        <v>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5" customHeight="1">
      <c r="A4" s="12" t="s">
        <v>8</v>
      </c>
      <c r="B4" s="13" t="s">
        <v>9</v>
      </c>
      <c r="C4" s="12" t="s">
        <v>10</v>
      </c>
      <c r="D4" s="12" t="s">
        <v>11</v>
      </c>
      <c r="E4" s="14" t="s">
        <v>12</v>
      </c>
      <c r="F4" s="13" t="s">
        <v>13</v>
      </c>
      <c r="G4" s="13" t="s">
        <v>14</v>
      </c>
      <c r="H4" s="14" t="s">
        <v>15</v>
      </c>
      <c r="I4" s="12"/>
      <c r="J4" s="12"/>
      <c r="K4" s="14" t="s">
        <v>16</v>
      </c>
      <c r="L4" s="12"/>
      <c r="M4" s="12"/>
    </row>
    <row r="5" spans="1:13" ht="15" customHeight="1">
      <c r="A5" s="13"/>
      <c r="B5" s="13"/>
      <c r="C5" s="13"/>
      <c r="D5" s="13"/>
      <c r="E5" s="13"/>
      <c r="F5" s="13"/>
      <c r="G5" s="13"/>
      <c r="H5" s="2" t="s">
        <v>17</v>
      </c>
      <c r="I5" s="2" t="s">
        <v>18</v>
      </c>
      <c r="J5" s="2" t="s">
        <v>16</v>
      </c>
      <c r="K5" s="2" t="s">
        <v>17</v>
      </c>
      <c r="L5" s="2" t="s">
        <v>18</v>
      </c>
      <c r="M5" s="2" t="s">
        <v>16</v>
      </c>
    </row>
    <row r="6" spans="1:13" s="49" customFormat="1" ht="17.25" customHeight="1">
      <c r="A6" s="46" t="s">
        <v>19</v>
      </c>
      <c r="B6" s="46"/>
      <c r="C6" s="46"/>
      <c r="D6" s="46" t="s">
        <v>20</v>
      </c>
      <c r="E6" s="46"/>
      <c r="F6" s="47"/>
      <c r="G6" s="46"/>
      <c r="H6" s="46"/>
      <c r="I6" s="46"/>
      <c r="J6" s="46"/>
      <c r="K6" s="46"/>
      <c r="L6" s="46"/>
      <c r="M6" s="48">
        <f>SUM(M7:M11)</f>
        <v>32143.72</v>
      </c>
    </row>
    <row r="7" spans="1:13" s="58" customFormat="1" ht="16.5" customHeight="1">
      <c r="A7" s="53" t="s">
        <v>21</v>
      </c>
      <c r="B7" s="54" t="s">
        <v>22</v>
      </c>
      <c r="C7" s="53" t="s">
        <v>23</v>
      </c>
      <c r="D7" s="53" t="s">
        <v>24</v>
      </c>
      <c r="E7" s="55" t="s">
        <v>25</v>
      </c>
      <c r="F7" s="56">
        <v>160</v>
      </c>
      <c r="G7" s="57">
        <v>66.150000000000006</v>
      </c>
      <c r="H7" s="57">
        <v>80.650000000000006</v>
      </c>
      <c r="I7" s="57">
        <v>2.04</v>
      </c>
      <c r="J7" s="57">
        <f>ROUND(G7 * (1 + 25 / 100), 2)</f>
        <v>82.69</v>
      </c>
      <c r="K7" s="57">
        <f>ROUND(F7 * H7, 2)</f>
        <v>12904</v>
      </c>
      <c r="L7" s="57">
        <f>M7 - K7</f>
        <v>326.39999999999964</v>
      </c>
      <c r="M7" s="57">
        <f>ROUND(F7 * J7, 2)</f>
        <v>13230.4</v>
      </c>
    </row>
    <row r="8" spans="1:13" s="58" customFormat="1" ht="24" customHeight="1">
      <c r="A8" s="53" t="s">
        <v>68</v>
      </c>
      <c r="B8" s="54" t="s">
        <v>26</v>
      </c>
      <c r="C8" s="53" t="s">
        <v>23</v>
      </c>
      <c r="D8" s="53" t="s">
        <v>27</v>
      </c>
      <c r="E8" s="55" t="s">
        <v>28</v>
      </c>
      <c r="F8" s="56">
        <v>2</v>
      </c>
      <c r="G8" s="57">
        <v>5751.08</v>
      </c>
      <c r="H8" s="57">
        <v>6899.44</v>
      </c>
      <c r="I8" s="57">
        <v>289.41000000000003</v>
      </c>
      <c r="J8" s="57">
        <f>ROUND(G8 * (1 + 25 / 100), 2)</f>
        <v>7188.85</v>
      </c>
      <c r="K8" s="57">
        <f>ROUND(F8 * H8, 2)</f>
        <v>13798.88</v>
      </c>
      <c r="L8" s="57">
        <f>M8 - K8</f>
        <v>578.82000000000153</v>
      </c>
      <c r="M8" s="57">
        <f>ROUND(F8 * J8, 2)</f>
        <v>14377.7</v>
      </c>
    </row>
    <row r="9" spans="1:13" s="58" customFormat="1" ht="15.75" customHeight="1">
      <c r="A9" s="53" t="s">
        <v>69</v>
      </c>
      <c r="B9" s="54" t="s">
        <v>29</v>
      </c>
      <c r="C9" s="53" t="s">
        <v>30</v>
      </c>
      <c r="D9" s="53" t="s">
        <v>31</v>
      </c>
      <c r="E9" s="55" t="s">
        <v>32</v>
      </c>
      <c r="F9" s="56">
        <v>2217</v>
      </c>
      <c r="G9" s="57">
        <v>0.53</v>
      </c>
      <c r="H9" s="57">
        <v>0.66</v>
      </c>
      <c r="I9" s="57">
        <v>0</v>
      </c>
      <c r="J9" s="57">
        <f>ROUND(G9 * (1 + 25 / 100), 2)</f>
        <v>0.66</v>
      </c>
      <c r="K9" s="57">
        <f>ROUND(F9 * H9, 2)</f>
        <v>1463.22</v>
      </c>
      <c r="L9" s="57">
        <f>M9 - K9</f>
        <v>0</v>
      </c>
      <c r="M9" s="57">
        <f>ROUND(F9 * J9, 2)</f>
        <v>1463.22</v>
      </c>
    </row>
    <row r="10" spans="1:13" s="58" customFormat="1" ht="27.75" customHeight="1">
      <c r="A10" s="53" t="s">
        <v>70</v>
      </c>
      <c r="B10" s="54" t="s">
        <v>33</v>
      </c>
      <c r="C10" s="53" t="s">
        <v>30</v>
      </c>
      <c r="D10" s="53" t="s">
        <v>34</v>
      </c>
      <c r="E10" s="55" t="s">
        <v>35</v>
      </c>
      <c r="F10" s="56">
        <v>100</v>
      </c>
      <c r="G10" s="57">
        <v>20.77</v>
      </c>
      <c r="H10" s="57">
        <v>17.45</v>
      </c>
      <c r="I10" s="57">
        <v>8.51</v>
      </c>
      <c r="J10" s="57">
        <f>ROUND(G10 * (1 + 25 / 100), 2)</f>
        <v>25.96</v>
      </c>
      <c r="K10" s="57">
        <f>ROUND(F10 * H10, 2)</f>
        <v>1745</v>
      </c>
      <c r="L10" s="57">
        <f>M10 - K10</f>
        <v>851</v>
      </c>
      <c r="M10" s="57">
        <f>ROUND(F10 * J10, 2)</f>
        <v>2596</v>
      </c>
    </row>
    <row r="11" spans="1:13" s="58" customFormat="1" ht="14.25" customHeight="1">
      <c r="A11" s="53" t="s">
        <v>71</v>
      </c>
      <c r="B11" s="54" t="s">
        <v>36</v>
      </c>
      <c r="C11" s="53" t="s">
        <v>30</v>
      </c>
      <c r="D11" s="53" t="s">
        <v>37</v>
      </c>
      <c r="E11" s="55" t="s">
        <v>38</v>
      </c>
      <c r="F11" s="56">
        <v>60</v>
      </c>
      <c r="G11" s="57">
        <v>6.35</v>
      </c>
      <c r="H11" s="57">
        <v>7.94</v>
      </c>
      <c r="I11" s="57">
        <v>0</v>
      </c>
      <c r="J11" s="57">
        <f>ROUND(G11 * (1 + 25 / 100), 2)</f>
        <v>7.94</v>
      </c>
      <c r="K11" s="57">
        <f>ROUND(F11 * H11, 2)</f>
        <v>476.4</v>
      </c>
      <c r="L11" s="57">
        <f>M11 - K11</f>
        <v>0</v>
      </c>
      <c r="M11" s="57">
        <f>ROUND(F11 * J11, 2)</f>
        <v>476.4</v>
      </c>
    </row>
    <row r="12" spans="1:13" s="49" customFormat="1" ht="15" customHeight="1">
      <c r="A12" s="46" t="s">
        <v>39</v>
      </c>
      <c r="B12" s="46"/>
      <c r="C12" s="46"/>
      <c r="D12" s="46" t="s">
        <v>40</v>
      </c>
      <c r="E12" s="46"/>
      <c r="F12" s="50"/>
      <c r="G12" s="51"/>
      <c r="H12" s="51"/>
      <c r="I12" s="51"/>
      <c r="J12" s="51"/>
      <c r="K12" s="51"/>
      <c r="L12" s="51"/>
      <c r="M12" s="52">
        <f>M13</f>
        <v>1237.5999999999999</v>
      </c>
    </row>
    <row r="13" spans="1:13" s="58" customFormat="1" ht="38.25" customHeight="1">
      <c r="A13" s="53" t="s">
        <v>72</v>
      </c>
      <c r="B13" s="54" t="s">
        <v>41</v>
      </c>
      <c r="C13" s="53" t="s">
        <v>23</v>
      </c>
      <c r="D13" s="53" t="s">
        <v>42</v>
      </c>
      <c r="E13" s="55" t="s">
        <v>43</v>
      </c>
      <c r="F13" s="56">
        <v>2</v>
      </c>
      <c r="G13" s="57">
        <v>495.04</v>
      </c>
      <c r="H13" s="57">
        <v>178.93</v>
      </c>
      <c r="I13" s="57">
        <v>439.87</v>
      </c>
      <c r="J13" s="57">
        <f>ROUND(G13 * (1 + 25 / 100), 2)</f>
        <v>618.79999999999995</v>
      </c>
      <c r="K13" s="57">
        <f>ROUND(F13 * H13, 2)</f>
        <v>357.86</v>
      </c>
      <c r="L13" s="57">
        <f>M13 - K13</f>
        <v>879.7399999999999</v>
      </c>
      <c r="M13" s="57">
        <f>ROUND(F13 * J13, 2)</f>
        <v>1237.5999999999999</v>
      </c>
    </row>
    <row r="14" spans="1:13" s="49" customFormat="1" ht="16.5" customHeight="1">
      <c r="A14" s="46">
        <v>3</v>
      </c>
      <c r="B14" s="46"/>
      <c r="C14" s="46"/>
      <c r="D14" s="46" t="s">
        <v>44</v>
      </c>
      <c r="E14" s="46"/>
      <c r="F14" s="50"/>
      <c r="G14" s="51"/>
      <c r="H14" s="51"/>
      <c r="I14" s="51"/>
      <c r="J14" s="51"/>
      <c r="K14" s="51"/>
      <c r="L14" s="51"/>
      <c r="M14" s="52">
        <f>SUM(M15:M16)</f>
        <v>122247.5</v>
      </c>
    </row>
    <row r="15" spans="1:13" s="58" customFormat="1" ht="27.75" customHeight="1">
      <c r="A15" s="53" t="s">
        <v>73</v>
      </c>
      <c r="B15" s="54" t="s">
        <v>45</v>
      </c>
      <c r="C15" s="53" t="s">
        <v>23</v>
      </c>
      <c r="D15" s="53" t="s">
        <v>46</v>
      </c>
      <c r="E15" s="55" t="s">
        <v>32</v>
      </c>
      <c r="F15" s="56">
        <v>4815</v>
      </c>
      <c r="G15" s="57">
        <v>13.71</v>
      </c>
      <c r="H15" s="57">
        <v>4.93</v>
      </c>
      <c r="I15" s="57">
        <v>12.21</v>
      </c>
      <c r="J15" s="57">
        <f>ROUND(G15 * (1 + 25 / 100), 2)</f>
        <v>17.14</v>
      </c>
      <c r="K15" s="57">
        <f>ROUND(F15 * H15, 2)</f>
        <v>23737.95</v>
      </c>
      <c r="L15" s="57">
        <f>M15 - K15</f>
        <v>58791.150000000009</v>
      </c>
      <c r="M15" s="57">
        <f>ROUND(F15 * J15, 2)</f>
        <v>82529.100000000006</v>
      </c>
    </row>
    <row r="16" spans="1:13" s="58" customFormat="1" ht="54.75" customHeight="1">
      <c r="A16" s="53" t="s">
        <v>74</v>
      </c>
      <c r="B16" s="54" t="s">
        <v>47</v>
      </c>
      <c r="C16" s="53" t="s">
        <v>23</v>
      </c>
      <c r="D16" s="53" t="s">
        <v>48</v>
      </c>
      <c r="E16" s="55" t="s">
        <v>32</v>
      </c>
      <c r="F16" s="56">
        <v>1712</v>
      </c>
      <c r="G16" s="57">
        <v>18.559999999999999</v>
      </c>
      <c r="H16" s="57">
        <v>13.83</v>
      </c>
      <c r="I16" s="57">
        <v>9.3699999999999992</v>
      </c>
      <c r="J16" s="57">
        <f>ROUND(G16 * (1 + 25 / 100), 2)</f>
        <v>23.2</v>
      </c>
      <c r="K16" s="57">
        <f>ROUND(F16 * H16, 2)</f>
        <v>23676.959999999999</v>
      </c>
      <c r="L16" s="57">
        <f>M16 - K16</f>
        <v>16041.440000000002</v>
      </c>
      <c r="M16" s="57">
        <f>ROUND(F16 * J16, 2)</f>
        <v>39718.400000000001</v>
      </c>
    </row>
    <row r="17" spans="1:13">
      <c r="A17" s="5"/>
      <c r="B17" s="5"/>
      <c r="C17" s="5"/>
      <c r="D17" s="5"/>
      <c r="E17" s="5"/>
      <c r="F17" s="5"/>
      <c r="G17" s="5"/>
      <c r="H17" s="5"/>
      <c r="I17" s="5"/>
      <c r="J17" s="5" t="s">
        <v>49</v>
      </c>
      <c r="K17" s="5" t="s">
        <v>50</v>
      </c>
      <c r="L17" s="5" t="s">
        <v>51</v>
      </c>
      <c r="M17" s="42">
        <f>M6+M12+M14</f>
        <v>155628.82</v>
      </c>
    </row>
    <row r="18" spans="1:1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>
      <c r="A19" s="15" t="s">
        <v>52</v>
      </c>
      <c r="B19" s="15"/>
      <c r="C19" s="15"/>
      <c r="D19" s="6" t="s">
        <v>53</v>
      </c>
      <c r="E19" s="5"/>
      <c r="F19" s="5"/>
      <c r="G19" s="5"/>
      <c r="H19" s="5"/>
      <c r="I19" s="9" t="s">
        <v>54</v>
      </c>
      <c r="J19" s="15"/>
      <c r="K19" s="16">
        <v>124497.62</v>
      </c>
      <c r="L19" s="15"/>
      <c r="M19" s="15"/>
    </row>
    <row r="20" spans="1:13">
      <c r="A20" s="15" t="s">
        <v>55</v>
      </c>
      <c r="B20" s="15"/>
      <c r="C20" s="15"/>
      <c r="D20" s="6"/>
      <c r="E20" s="5"/>
      <c r="F20" s="5"/>
      <c r="G20" s="5"/>
      <c r="H20" s="5"/>
      <c r="I20" s="9" t="s">
        <v>56</v>
      </c>
      <c r="J20" s="15"/>
      <c r="K20" s="16">
        <v>31131.200000000001</v>
      </c>
      <c r="L20" s="15"/>
      <c r="M20" s="15"/>
    </row>
    <row r="21" spans="1:13">
      <c r="A21" s="15" t="s">
        <v>57</v>
      </c>
      <c r="B21" s="15"/>
      <c r="C21" s="15"/>
      <c r="D21" s="6" t="s">
        <v>53</v>
      </c>
      <c r="E21" s="5"/>
      <c r="F21" s="5"/>
      <c r="G21" s="5"/>
      <c r="H21" s="5"/>
      <c r="I21" s="9" t="s">
        <v>58</v>
      </c>
      <c r="J21" s="15"/>
      <c r="K21" s="16">
        <v>155628.82</v>
      </c>
      <c r="L21" s="15"/>
      <c r="M21" s="15"/>
    </row>
    <row r="22" spans="1:13" ht="60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69.95" customHeight="1">
      <c r="A23" s="17" t="s">
        <v>59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</sheetData>
  <mergeCells count="26">
    <mergeCell ref="A21:C21"/>
    <mergeCell ref="I21:J21"/>
    <mergeCell ref="K21:M21"/>
    <mergeCell ref="A23:M23"/>
    <mergeCell ref="A19:C19"/>
    <mergeCell ref="I19:J19"/>
    <mergeCell ref="K19:M19"/>
    <mergeCell ref="A20:C20"/>
    <mergeCell ref="I20:J20"/>
    <mergeCell ref="K20:M20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E1:G1"/>
    <mergeCell ref="H1:J1"/>
    <mergeCell ref="K1:M1"/>
    <mergeCell ref="E2:G2"/>
    <mergeCell ref="H2:J2"/>
    <mergeCell ref="K2:M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orientation="landscape" r:id="rId1"/>
  <headerFooter>
    <oddHeader>&amp;L &amp;CUFSM
CNPJ: 95591764000105 &amp;R</oddHeader>
    <oddFooter>&amp;L &amp;CAV RORAIMA CIDADE UNIVERSITARIA - CAMOBI - SANTA MARIA / RS
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H36" sqref="H36"/>
    </sheetView>
  </sheetViews>
  <sheetFormatPr defaultColWidth="8.5" defaultRowHeight="12.75"/>
  <cols>
    <col min="1" max="1" width="3" style="30" customWidth="1"/>
    <col min="2" max="2" width="42.25" style="40" customWidth="1"/>
    <col min="3" max="3" width="12.25" style="23" customWidth="1"/>
    <col min="4" max="4" width="12.25" style="30" customWidth="1"/>
    <col min="5" max="5" width="12.25" style="33" customWidth="1"/>
    <col min="6" max="6" width="10.875" style="38" customWidth="1"/>
    <col min="7" max="7" width="10.75" style="38" customWidth="1"/>
    <col min="8" max="254" width="8.5" style="38"/>
    <col min="255" max="255" width="3" style="38" customWidth="1"/>
    <col min="256" max="256" width="29.25" style="38" customWidth="1"/>
    <col min="257" max="261" width="12.25" style="38" customWidth="1"/>
    <col min="262" max="262" width="10.875" style="38" customWidth="1"/>
    <col min="263" max="263" width="10.75" style="38" customWidth="1"/>
    <col min="264" max="510" width="8.5" style="38"/>
    <col min="511" max="511" width="3" style="38" customWidth="1"/>
    <col min="512" max="512" width="29.25" style="38" customWidth="1"/>
    <col min="513" max="517" width="12.25" style="38" customWidth="1"/>
    <col min="518" max="518" width="10.875" style="38" customWidth="1"/>
    <col min="519" max="519" width="10.75" style="38" customWidth="1"/>
    <col min="520" max="766" width="8.5" style="38"/>
    <col min="767" max="767" width="3" style="38" customWidth="1"/>
    <col min="768" max="768" width="29.25" style="38" customWidth="1"/>
    <col min="769" max="773" width="12.25" style="38" customWidth="1"/>
    <col min="774" max="774" width="10.875" style="38" customWidth="1"/>
    <col min="775" max="775" width="10.75" style="38" customWidth="1"/>
    <col min="776" max="1022" width="8.5" style="38"/>
    <col min="1023" max="1023" width="3" style="38" customWidth="1"/>
    <col min="1024" max="1024" width="29.25" style="38" customWidth="1"/>
    <col min="1025" max="1029" width="12.25" style="38" customWidth="1"/>
    <col min="1030" max="1030" width="10.875" style="38" customWidth="1"/>
    <col min="1031" max="1031" width="10.75" style="38" customWidth="1"/>
    <col min="1032" max="1278" width="8.5" style="38"/>
    <col min="1279" max="1279" width="3" style="38" customWidth="1"/>
    <col min="1280" max="1280" width="29.25" style="38" customWidth="1"/>
    <col min="1281" max="1285" width="12.25" style="38" customWidth="1"/>
    <col min="1286" max="1286" width="10.875" style="38" customWidth="1"/>
    <col min="1287" max="1287" width="10.75" style="38" customWidth="1"/>
    <col min="1288" max="1534" width="8.5" style="38"/>
    <col min="1535" max="1535" width="3" style="38" customWidth="1"/>
    <col min="1536" max="1536" width="29.25" style="38" customWidth="1"/>
    <col min="1537" max="1541" width="12.25" style="38" customWidth="1"/>
    <col min="1542" max="1542" width="10.875" style="38" customWidth="1"/>
    <col min="1543" max="1543" width="10.75" style="38" customWidth="1"/>
    <col min="1544" max="1790" width="8.5" style="38"/>
    <col min="1791" max="1791" width="3" style="38" customWidth="1"/>
    <col min="1792" max="1792" width="29.25" style="38" customWidth="1"/>
    <col min="1793" max="1797" width="12.25" style="38" customWidth="1"/>
    <col min="1798" max="1798" width="10.875" style="38" customWidth="1"/>
    <col min="1799" max="1799" width="10.75" style="38" customWidth="1"/>
    <col min="1800" max="2046" width="8.5" style="38"/>
    <col min="2047" max="2047" width="3" style="38" customWidth="1"/>
    <col min="2048" max="2048" width="29.25" style="38" customWidth="1"/>
    <col min="2049" max="2053" width="12.25" style="38" customWidth="1"/>
    <col min="2054" max="2054" width="10.875" style="38" customWidth="1"/>
    <col min="2055" max="2055" width="10.75" style="38" customWidth="1"/>
    <col min="2056" max="2302" width="8.5" style="38"/>
    <col min="2303" max="2303" width="3" style="38" customWidth="1"/>
    <col min="2304" max="2304" width="29.25" style="38" customWidth="1"/>
    <col min="2305" max="2309" width="12.25" style="38" customWidth="1"/>
    <col min="2310" max="2310" width="10.875" style="38" customWidth="1"/>
    <col min="2311" max="2311" width="10.75" style="38" customWidth="1"/>
    <col min="2312" max="2558" width="8.5" style="38"/>
    <col min="2559" max="2559" width="3" style="38" customWidth="1"/>
    <col min="2560" max="2560" width="29.25" style="38" customWidth="1"/>
    <col min="2561" max="2565" width="12.25" style="38" customWidth="1"/>
    <col min="2566" max="2566" width="10.875" style="38" customWidth="1"/>
    <col min="2567" max="2567" width="10.75" style="38" customWidth="1"/>
    <col min="2568" max="2814" width="8.5" style="38"/>
    <col min="2815" max="2815" width="3" style="38" customWidth="1"/>
    <col min="2816" max="2816" width="29.25" style="38" customWidth="1"/>
    <col min="2817" max="2821" width="12.25" style="38" customWidth="1"/>
    <col min="2822" max="2822" width="10.875" style="38" customWidth="1"/>
    <col min="2823" max="2823" width="10.75" style="38" customWidth="1"/>
    <col min="2824" max="3070" width="8.5" style="38"/>
    <col min="3071" max="3071" width="3" style="38" customWidth="1"/>
    <col min="3072" max="3072" width="29.25" style="38" customWidth="1"/>
    <col min="3073" max="3077" width="12.25" style="38" customWidth="1"/>
    <col min="3078" max="3078" width="10.875" style="38" customWidth="1"/>
    <col min="3079" max="3079" width="10.75" style="38" customWidth="1"/>
    <col min="3080" max="3326" width="8.5" style="38"/>
    <col min="3327" max="3327" width="3" style="38" customWidth="1"/>
    <col min="3328" max="3328" width="29.25" style="38" customWidth="1"/>
    <col min="3329" max="3333" width="12.25" style="38" customWidth="1"/>
    <col min="3334" max="3334" width="10.875" style="38" customWidth="1"/>
    <col min="3335" max="3335" width="10.75" style="38" customWidth="1"/>
    <col min="3336" max="3582" width="8.5" style="38"/>
    <col min="3583" max="3583" width="3" style="38" customWidth="1"/>
    <col min="3584" max="3584" width="29.25" style="38" customWidth="1"/>
    <col min="3585" max="3589" width="12.25" style="38" customWidth="1"/>
    <col min="3590" max="3590" width="10.875" style="38" customWidth="1"/>
    <col min="3591" max="3591" width="10.75" style="38" customWidth="1"/>
    <col min="3592" max="3838" width="8.5" style="38"/>
    <col min="3839" max="3839" width="3" style="38" customWidth="1"/>
    <col min="3840" max="3840" width="29.25" style="38" customWidth="1"/>
    <col min="3841" max="3845" width="12.25" style="38" customWidth="1"/>
    <col min="3846" max="3846" width="10.875" style="38" customWidth="1"/>
    <col min="3847" max="3847" width="10.75" style="38" customWidth="1"/>
    <col min="3848" max="4094" width="8.5" style="38"/>
    <col min="4095" max="4095" width="3" style="38" customWidth="1"/>
    <col min="4096" max="4096" width="29.25" style="38" customWidth="1"/>
    <col min="4097" max="4101" width="12.25" style="38" customWidth="1"/>
    <col min="4102" max="4102" width="10.875" style="38" customWidth="1"/>
    <col min="4103" max="4103" width="10.75" style="38" customWidth="1"/>
    <col min="4104" max="4350" width="8.5" style="38"/>
    <col min="4351" max="4351" width="3" style="38" customWidth="1"/>
    <col min="4352" max="4352" width="29.25" style="38" customWidth="1"/>
    <col min="4353" max="4357" width="12.25" style="38" customWidth="1"/>
    <col min="4358" max="4358" width="10.875" style="38" customWidth="1"/>
    <col min="4359" max="4359" width="10.75" style="38" customWidth="1"/>
    <col min="4360" max="4606" width="8.5" style="38"/>
    <col min="4607" max="4607" width="3" style="38" customWidth="1"/>
    <col min="4608" max="4608" width="29.25" style="38" customWidth="1"/>
    <col min="4609" max="4613" width="12.25" style="38" customWidth="1"/>
    <col min="4614" max="4614" width="10.875" style="38" customWidth="1"/>
    <col min="4615" max="4615" width="10.75" style="38" customWidth="1"/>
    <col min="4616" max="4862" width="8.5" style="38"/>
    <col min="4863" max="4863" width="3" style="38" customWidth="1"/>
    <col min="4864" max="4864" width="29.25" style="38" customWidth="1"/>
    <col min="4865" max="4869" width="12.25" style="38" customWidth="1"/>
    <col min="4870" max="4870" width="10.875" style="38" customWidth="1"/>
    <col min="4871" max="4871" width="10.75" style="38" customWidth="1"/>
    <col min="4872" max="5118" width="8.5" style="38"/>
    <col min="5119" max="5119" width="3" style="38" customWidth="1"/>
    <col min="5120" max="5120" width="29.25" style="38" customWidth="1"/>
    <col min="5121" max="5125" width="12.25" style="38" customWidth="1"/>
    <col min="5126" max="5126" width="10.875" style="38" customWidth="1"/>
    <col min="5127" max="5127" width="10.75" style="38" customWidth="1"/>
    <col min="5128" max="5374" width="8.5" style="38"/>
    <col min="5375" max="5375" width="3" style="38" customWidth="1"/>
    <col min="5376" max="5376" width="29.25" style="38" customWidth="1"/>
    <col min="5377" max="5381" width="12.25" style="38" customWidth="1"/>
    <col min="5382" max="5382" width="10.875" style="38" customWidth="1"/>
    <col min="5383" max="5383" width="10.75" style="38" customWidth="1"/>
    <col min="5384" max="5630" width="8.5" style="38"/>
    <col min="5631" max="5631" width="3" style="38" customWidth="1"/>
    <col min="5632" max="5632" width="29.25" style="38" customWidth="1"/>
    <col min="5633" max="5637" width="12.25" style="38" customWidth="1"/>
    <col min="5638" max="5638" width="10.875" style="38" customWidth="1"/>
    <col min="5639" max="5639" width="10.75" style="38" customWidth="1"/>
    <col min="5640" max="5886" width="8.5" style="38"/>
    <col min="5887" max="5887" width="3" style="38" customWidth="1"/>
    <col min="5888" max="5888" width="29.25" style="38" customWidth="1"/>
    <col min="5889" max="5893" width="12.25" style="38" customWidth="1"/>
    <col min="5894" max="5894" width="10.875" style="38" customWidth="1"/>
    <col min="5895" max="5895" width="10.75" style="38" customWidth="1"/>
    <col min="5896" max="6142" width="8.5" style="38"/>
    <col min="6143" max="6143" width="3" style="38" customWidth="1"/>
    <col min="6144" max="6144" width="29.25" style="38" customWidth="1"/>
    <col min="6145" max="6149" width="12.25" style="38" customWidth="1"/>
    <col min="6150" max="6150" width="10.875" style="38" customWidth="1"/>
    <col min="6151" max="6151" width="10.75" style="38" customWidth="1"/>
    <col min="6152" max="6398" width="8.5" style="38"/>
    <col min="6399" max="6399" width="3" style="38" customWidth="1"/>
    <col min="6400" max="6400" width="29.25" style="38" customWidth="1"/>
    <col min="6401" max="6405" width="12.25" style="38" customWidth="1"/>
    <col min="6406" max="6406" width="10.875" style="38" customWidth="1"/>
    <col min="6407" max="6407" width="10.75" style="38" customWidth="1"/>
    <col min="6408" max="6654" width="8.5" style="38"/>
    <col min="6655" max="6655" width="3" style="38" customWidth="1"/>
    <col min="6656" max="6656" width="29.25" style="38" customWidth="1"/>
    <col min="6657" max="6661" width="12.25" style="38" customWidth="1"/>
    <col min="6662" max="6662" width="10.875" style="38" customWidth="1"/>
    <col min="6663" max="6663" width="10.75" style="38" customWidth="1"/>
    <col min="6664" max="6910" width="8.5" style="38"/>
    <col min="6911" max="6911" width="3" style="38" customWidth="1"/>
    <col min="6912" max="6912" width="29.25" style="38" customWidth="1"/>
    <col min="6913" max="6917" width="12.25" style="38" customWidth="1"/>
    <col min="6918" max="6918" width="10.875" style="38" customWidth="1"/>
    <col min="6919" max="6919" width="10.75" style="38" customWidth="1"/>
    <col min="6920" max="7166" width="8.5" style="38"/>
    <col min="7167" max="7167" width="3" style="38" customWidth="1"/>
    <col min="7168" max="7168" width="29.25" style="38" customWidth="1"/>
    <col min="7169" max="7173" width="12.25" style="38" customWidth="1"/>
    <col min="7174" max="7174" width="10.875" style="38" customWidth="1"/>
    <col min="7175" max="7175" width="10.75" style="38" customWidth="1"/>
    <col min="7176" max="7422" width="8.5" style="38"/>
    <col min="7423" max="7423" width="3" style="38" customWidth="1"/>
    <col min="7424" max="7424" width="29.25" style="38" customWidth="1"/>
    <col min="7425" max="7429" width="12.25" style="38" customWidth="1"/>
    <col min="7430" max="7430" width="10.875" style="38" customWidth="1"/>
    <col min="7431" max="7431" width="10.75" style="38" customWidth="1"/>
    <col min="7432" max="7678" width="8.5" style="38"/>
    <col min="7679" max="7679" width="3" style="38" customWidth="1"/>
    <col min="7680" max="7680" width="29.25" style="38" customWidth="1"/>
    <col min="7681" max="7685" width="12.25" style="38" customWidth="1"/>
    <col min="7686" max="7686" width="10.875" style="38" customWidth="1"/>
    <col min="7687" max="7687" width="10.75" style="38" customWidth="1"/>
    <col min="7688" max="7934" width="8.5" style="38"/>
    <col min="7935" max="7935" width="3" style="38" customWidth="1"/>
    <col min="7936" max="7936" width="29.25" style="38" customWidth="1"/>
    <col min="7937" max="7941" width="12.25" style="38" customWidth="1"/>
    <col min="7942" max="7942" width="10.875" style="38" customWidth="1"/>
    <col min="7943" max="7943" width="10.75" style="38" customWidth="1"/>
    <col min="7944" max="8190" width="8.5" style="38"/>
    <col min="8191" max="8191" width="3" style="38" customWidth="1"/>
    <col min="8192" max="8192" width="29.25" style="38" customWidth="1"/>
    <col min="8193" max="8197" width="12.25" style="38" customWidth="1"/>
    <col min="8198" max="8198" width="10.875" style="38" customWidth="1"/>
    <col min="8199" max="8199" width="10.75" style="38" customWidth="1"/>
    <col min="8200" max="8446" width="8.5" style="38"/>
    <col min="8447" max="8447" width="3" style="38" customWidth="1"/>
    <col min="8448" max="8448" width="29.25" style="38" customWidth="1"/>
    <col min="8449" max="8453" width="12.25" style="38" customWidth="1"/>
    <col min="8454" max="8454" width="10.875" style="38" customWidth="1"/>
    <col min="8455" max="8455" width="10.75" style="38" customWidth="1"/>
    <col min="8456" max="8702" width="8.5" style="38"/>
    <col min="8703" max="8703" width="3" style="38" customWidth="1"/>
    <col min="8704" max="8704" width="29.25" style="38" customWidth="1"/>
    <col min="8705" max="8709" width="12.25" style="38" customWidth="1"/>
    <col min="8710" max="8710" width="10.875" style="38" customWidth="1"/>
    <col min="8711" max="8711" width="10.75" style="38" customWidth="1"/>
    <col min="8712" max="8958" width="8.5" style="38"/>
    <col min="8959" max="8959" width="3" style="38" customWidth="1"/>
    <col min="8960" max="8960" width="29.25" style="38" customWidth="1"/>
    <col min="8961" max="8965" width="12.25" style="38" customWidth="1"/>
    <col min="8966" max="8966" width="10.875" style="38" customWidth="1"/>
    <col min="8967" max="8967" width="10.75" style="38" customWidth="1"/>
    <col min="8968" max="9214" width="8.5" style="38"/>
    <col min="9215" max="9215" width="3" style="38" customWidth="1"/>
    <col min="9216" max="9216" width="29.25" style="38" customWidth="1"/>
    <col min="9217" max="9221" width="12.25" style="38" customWidth="1"/>
    <col min="9222" max="9222" width="10.875" style="38" customWidth="1"/>
    <col min="9223" max="9223" width="10.75" style="38" customWidth="1"/>
    <col min="9224" max="9470" width="8.5" style="38"/>
    <col min="9471" max="9471" width="3" style="38" customWidth="1"/>
    <col min="9472" max="9472" width="29.25" style="38" customWidth="1"/>
    <col min="9473" max="9477" width="12.25" style="38" customWidth="1"/>
    <col min="9478" max="9478" width="10.875" style="38" customWidth="1"/>
    <col min="9479" max="9479" width="10.75" style="38" customWidth="1"/>
    <col min="9480" max="9726" width="8.5" style="38"/>
    <col min="9727" max="9727" width="3" style="38" customWidth="1"/>
    <col min="9728" max="9728" width="29.25" style="38" customWidth="1"/>
    <col min="9729" max="9733" width="12.25" style="38" customWidth="1"/>
    <col min="9734" max="9734" width="10.875" style="38" customWidth="1"/>
    <col min="9735" max="9735" width="10.75" style="38" customWidth="1"/>
    <col min="9736" max="9982" width="8.5" style="38"/>
    <col min="9983" max="9983" width="3" style="38" customWidth="1"/>
    <col min="9984" max="9984" width="29.25" style="38" customWidth="1"/>
    <col min="9985" max="9989" width="12.25" style="38" customWidth="1"/>
    <col min="9990" max="9990" width="10.875" style="38" customWidth="1"/>
    <col min="9991" max="9991" width="10.75" style="38" customWidth="1"/>
    <col min="9992" max="10238" width="8.5" style="38"/>
    <col min="10239" max="10239" width="3" style="38" customWidth="1"/>
    <col min="10240" max="10240" width="29.25" style="38" customWidth="1"/>
    <col min="10241" max="10245" width="12.25" style="38" customWidth="1"/>
    <col min="10246" max="10246" width="10.875" style="38" customWidth="1"/>
    <col min="10247" max="10247" width="10.75" style="38" customWidth="1"/>
    <col min="10248" max="10494" width="8.5" style="38"/>
    <col min="10495" max="10495" width="3" style="38" customWidth="1"/>
    <col min="10496" max="10496" width="29.25" style="38" customWidth="1"/>
    <col min="10497" max="10501" width="12.25" style="38" customWidth="1"/>
    <col min="10502" max="10502" width="10.875" style="38" customWidth="1"/>
    <col min="10503" max="10503" width="10.75" style="38" customWidth="1"/>
    <col min="10504" max="10750" width="8.5" style="38"/>
    <col min="10751" max="10751" width="3" style="38" customWidth="1"/>
    <col min="10752" max="10752" width="29.25" style="38" customWidth="1"/>
    <col min="10753" max="10757" width="12.25" style="38" customWidth="1"/>
    <col min="10758" max="10758" width="10.875" style="38" customWidth="1"/>
    <col min="10759" max="10759" width="10.75" style="38" customWidth="1"/>
    <col min="10760" max="11006" width="8.5" style="38"/>
    <col min="11007" max="11007" width="3" style="38" customWidth="1"/>
    <col min="11008" max="11008" width="29.25" style="38" customWidth="1"/>
    <col min="11009" max="11013" width="12.25" style="38" customWidth="1"/>
    <col min="11014" max="11014" width="10.875" style="38" customWidth="1"/>
    <col min="11015" max="11015" width="10.75" style="38" customWidth="1"/>
    <col min="11016" max="11262" width="8.5" style="38"/>
    <col min="11263" max="11263" width="3" style="38" customWidth="1"/>
    <col min="11264" max="11264" width="29.25" style="38" customWidth="1"/>
    <col min="11265" max="11269" width="12.25" style="38" customWidth="1"/>
    <col min="11270" max="11270" width="10.875" style="38" customWidth="1"/>
    <col min="11271" max="11271" width="10.75" style="38" customWidth="1"/>
    <col min="11272" max="11518" width="8.5" style="38"/>
    <col min="11519" max="11519" width="3" style="38" customWidth="1"/>
    <col min="11520" max="11520" width="29.25" style="38" customWidth="1"/>
    <col min="11521" max="11525" width="12.25" style="38" customWidth="1"/>
    <col min="11526" max="11526" width="10.875" style="38" customWidth="1"/>
    <col min="11527" max="11527" width="10.75" style="38" customWidth="1"/>
    <col min="11528" max="11774" width="8.5" style="38"/>
    <col min="11775" max="11775" width="3" style="38" customWidth="1"/>
    <col min="11776" max="11776" width="29.25" style="38" customWidth="1"/>
    <col min="11777" max="11781" width="12.25" style="38" customWidth="1"/>
    <col min="11782" max="11782" width="10.875" style="38" customWidth="1"/>
    <col min="11783" max="11783" width="10.75" style="38" customWidth="1"/>
    <col min="11784" max="12030" width="8.5" style="38"/>
    <col min="12031" max="12031" width="3" style="38" customWidth="1"/>
    <col min="12032" max="12032" width="29.25" style="38" customWidth="1"/>
    <col min="12033" max="12037" width="12.25" style="38" customWidth="1"/>
    <col min="12038" max="12038" width="10.875" style="38" customWidth="1"/>
    <col min="12039" max="12039" width="10.75" style="38" customWidth="1"/>
    <col min="12040" max="12286" width="8.5" style="38"/>
    <col min="12287" max="12287" width="3" style="38" customWidth="1"/>
    <col min="12288" max="12288" width="29.25" style="38" customWidth="1"/>
    <col min="12289" max="12293" width="12.25" style="38" customWidth="1"/>
    <col min="12294" max="12294" width="10.875" style="38" customWidth="1"/>
    <col min="12295" max="12295" width="10.75" style="38" customWidth="1"/>
    <col min="12296" max="12542" width="8.5" style="38"/>
    <col min="12543" max="12543" width="3" style="38" customWidth="1"/>
    <col min="12544" max="12544" width="29.25" style="38" customWidth="1"/>
    <col min="12545" max="12549" width="12.25" style="38" customWidth="1"/>
    <col min="12550" max="12550" width="10.875" style="38" customWidth="1"/>
    <col min="12551" max="12551" width="10.75" style="38" customWidth="1"/>
    <col min="12552" max="12798" width="8.5" style="38"/>
    <col min="12799" max="12799" width="3" style="38" customWidth="1"/>
    <col min="12800" max="12800" width="29.25" style="38" customWidth="1"/>
    <col min="12801" max="12805" width="12.25" style="38" customWidth="1"/>
    <col min="12806" max="12806" width="10.875" style="38" customWidth="1"/>
    <col min="12807" max="12807" width="10.75" style="38" customWidth="1"/>
    <col min="12808" max="13054" width="8.5" style="38"/>
    <col min="13055" max="13055" width="3" style="38" customWidth="1"/>
    <col min="13056" max="13056" width="29.25" style="38" customWidth="1"/>
    <col min="13057" max="13061" width="12.25" style="38" customWidth="1"/>
    <col min="13062" max="13062" width="10.875" style="38" customWidth="1"/>
    <col min="13063" max="13063" width="10.75" style="38" customWidth="1"/>
    <col min="13064" max="13310" width="8.5" style="38"/>
    <col min="13311" max="13311" width="3" style="38" customWidth="1"/>
    <col min="13312" max="13312" width="29.25" style="38" customWidth="1"/>
    <col min="13313" max="13317" width="12.25" style="38" customWidth="1"/>
    <col min="13318" max="13318" width="10.875" style="38" customWidth="1"/>
    <col min="13319" max="13319" width="10.75" style="38" customWidth="1"/>
    <col min="13320" max="13566" width="8.5" style="38"/>
    <col min="13567" max="13567" width="3" style="38" customWidth="1"/>
    <col min="13568" max="13568" width="29.25" style="38" customWidth="1"/>
    <col min="13569" max="13573" width="12.25" style="38" customWidth="1"/>
    <col min="13574" max="13574" width="10.875" style="38" customWidth="1"/>
    <col min="13575" max="13575" width="10.75" style="38" customWidth="1"/>
    <col min="13576" max="13822" width="8.5" style="38"/>
    <col min="13823" max="13823" width="3" style="38" customWidth="1"/>
    <col min="13824" max="13824" width="29.25" style="38" customWidth="1"/>
    <col min="13825" max="13829" width="12.25" style="38" customWidth="1"/>
    <col min="13830" max="13830" width="10.875" style="38" customWidth="1"/>
    <col min="13831" max="13831" width="10.75" style="38" customWidth="1"/>
    <col min="13832" max="14078" width="8.5" style="38"/>
    <col min="14079" max="14079" width="3" style="38" customWidth="1"/>
    <col min="14080" max="14080" width="29.25" style="38" customWidth="1"/>
    <col min="14081" max="14085" width="12.25" style="38" customWidth="1"/>
    <col min="14086" max="14086" width="10.875" style="38" customWidth="1"/>
    <col min="14087" max="14087" width="10.75" style="38" customWidth="1"/>
    <col min="14088" max="14334" width="8.5" style="38"/>
    <col min="14335" max="14335" width="3" style="38" customWidth="1"/>
    <col min="14336" max="14336" width="29.25" style="38" customWidth="1"/>
    <col min="14337" max="14341" width="12.25" style="38" customWidth="1"/>
    <col min="14342" max="14342" width="10.875" style="38" customWidth="1"/>
    <col min="14343" max="14343" width="10.75" style="38" customWidth="1"/>
    <col min="14344" max="14590" width="8.5" style="38"/>
    <col min="14591" max="14591" width="3" style="38" customWidth="1"/>
    <col min="14592" max="14592" width="29.25" style="38" customWidth="1"/>
    <col min="14593" max="14597" width="12.25" style="38" customWidth="1"/>
    <col min="14598" max="14598" width="10.875" style="38" customWidth="1"/>
    <col min="14599" max="14599" width="10.75" style="38" customWidth="1"/>
    <col min="14600" max="14846" width="8.5" style="38"/>
    <col min="14847" max="14847" width="3" style="38" customWidth="1"/>
    <col min="14848" max="14848" width="29.25" style="38" customWidth="1"/>
    <col min="14849" max="14853" width="12.25" style="38" customWidth="1"/>
    <col min="14854" max="14854" width="10.875" style="38" customWidth="1"/>
    <col min="14855" max="14855" width="10.75" style="38" customWidth="1"/>
    <col min="14856" max="15102" width="8.5" style="38"/>
    <col min="15103" max="15103" width="3" style="38" customWidth="1"/>
    <col min="15104" max="15104" width="29.25" style="38" customWidth="1"/>
    <col min="15105" max="15109" width="12.25" style="38" customWidth="1"/>
    <col min="15110" max="15110" width="10.875" style="38" customWidth="1"/>
    <col min="15111" max="15111" width="10.75" style="38" customWidth="1"/>
    <col min="15112" max="15358" width="8.5" style="38"/>
    <col min="15359" max="15359" width="3" style="38" customWidth="1"/>
    <col min="15360" max="15360" width="29.25" style="38" customWidth="1"/>
    <col min="15361" max="15365" width="12.25" style="38" customWidth="1"/>
    <col min="15366" max="15366" width="10.875" style="38" customWidth="1"/>
    <col min="15367" max="15367" width="10.75" style="38" customWidth="1"/>
    <col min="15368" max="15614" width="8.5" style="38"/>
    <col min="15615" max="15615" width="3" style="38" customWidth="1"/>
    <col min="15616" max="15616" width="29.25" style="38" customWidth="1"/>
    <col min="15617" max="15621" width="12.25" style="38" customWidth="1"/>
    <col min="15622" max="15622" width="10.875" style="38" customWidth="1"/>
    <col min="15623" max="15623" width="10.75" style="38" customWidth="1"/>
    <col min="15624" max="15870" width="8.5" style="38"/>
    <col min="15871" max="15871" width="3" style="38" customWidth="1"/>
    <col min="15872" max="15872" width="29.25" style="38" customWidth="1"/>
    <col min="15873" max="15877" width="12.25" style="38" customWidth="1"/>
    <col min="15878" max="15878" width="10.875" style="38" customWidth="1"/>
    <col min="15879" max="15879" width="10.75" style="38" customWidth="1"/>
    <col min="15880" max="16126" width="8.5" style="38"/>
    <col min="16127" max="16127" width="3" style="38" customWidth="1"/>
    <col min="16128" max="16128" width="29.25" style="38" customWidth="1"/>
    <col min="16129" max="16133" width="12.25" style="38" customWidth="1"/>
    <col min="16134" max="16134" width="10.875" style="38" customWidth="1"/>
    <col min="16135" max="16135" width="10.75" style="38" customWidth="1"/>
    <col min="16136" max="16384" width="8.5" style="38"/>
  </cols>
  <sheetData>
    <row r="1" spans="1:13" customFormat="1" ht="15">
      <c r="A1" s="1"/>
      <c r="B1" s="1"/>
      <c r="C1" s="1"/>
      <c r="D1" s="1"/>
      <c r="E1" s="8"/>
      <c r="F1" s="8"/>
      <c r="G1" s="8"/>
      <c r="H1" s="8"/>
      <c r="I1" s="8"/>
      <c r="J1" s="8"/>
      <c r="K1" s="8"/>
      <c r="L1" s="8"/>
      <c r="M1" s="8"/>
    </row>
    <row r="2" spans="1:13" customFormat="1" ht="21" customHeight="1">
      <c r="A2" s="59" t="s">
        <v>75</v>
      </c>
      <c r="B2" s="59"/>
      <c r="C2" s="59"/>
      <c r="D2" s="59"/>
      <c r="E2" s="18"/>
      <c r="F2" s="9"/>
      <c r="G2" s="9"/>
      <c r="H2" s="9"/>
      <c r="I2" s="9"/>
      <c r="J2" s="9"/>
      <c r="K2" s="9"/>
      <c r="L2" s="9"/>
      <c r="M2" s="9"/>
    </row>
    <row r="3" spans="1:13" s="20" customFormat="1" ht="15" customHeight="1">
      <c r="A3" s="19" t="s">
        <v>61</v>
      </c>
      <c r="B3" s="19"/>
      <c r="C3" s="19"/>
      <c r="D3" s="19"/>
      <c r="E3" s="19"/>
    </row>
    <row r="4" spans="1:13" s="20" customFormat="1" ht="18">
      <c r="A4" s="21"/>
      <c r="B4" s="21"/>
      <c r="C4" s="21"/>
      <c r="D4" s="21"/>
      <c r="E4" s="22"/>
    </row>
    <row r="5" spans="1:13" s="23" customFormat="1" ht="30.75" customHeight="1">
      <c r="A5" s="43" t="s">
        <v>62</v>
      </c>
      <c r="B5" s="44" t="s">
        <v>63</v>
      </c>
      <c r="C5" s="44" t="s">
        <v>64</v>
      </c>
      <c r="D5" s="44" t="s">
        <v>65</v>
      </c>
      <c r="E5" s="45" t="s">
        <v>66</v>
      </c>
    </row>
    <row r="6" spans="1:13" customFormat="1" ht="14.25">
      <c r="A6" s="24">
        <v>1</v>
      </c>
      <c r="B6" s="25" t="str">
        <f>'[1]Orçamento Sintético'!B22</f>
        <v>SERVIÇOS PRELIMINARES / TÉCNICOS</v>
      </c>
      <c r="C6" s="26">
        <v>0.5</v>
      </c>
      <c r="D6" s="26">
        <v>0.5</v>
      </c>
      <c r="E6" s="27">
        <f>SUM(C6:D6)</f>
        <v>1</v>
      </c>
    </row>
    <row r="7" spans="1:13" customFormat="1" ht="14.25">
      <c r="A7" s="24"/>
      <c r="B7" s="25"/>
      <c r="C7" s="28">
        <f>C6*$E$7</f>
        <v>16071.86</v>
      </c>
      <c r="D7" s="28">
        <f>D6*$E$7</f>
        <v>16071.86</v>
      </c>
      <c r="E7" s="29">
        <f>'Orçamento Sintético'!M6</f>
        <v>32143.72</v>
      </c>
    </row>
    <row r="8" spans="1:13" s="30" customFormat="1">
      <c r="A8" s="24">
        <v>2</v>
      </c>
      <c r="B8" s="25" t="str">
        <f>'Orçamento Sintético'!D12</f>
        <v>REVESTIMENTOS</v>
      </c>
      <c r="C8" s="26">
        <v>0.75</v>
      </c>
      <c r="D8" s="26">
        <v>0.25</v>
      </c>
      <c r="E8" s="27">
        <f>SUM(D8:D8)</f>
        <v>0.25</v>
      </c>
    </row>
    <row r="9" spans="1:13" s="30" customFormat="1">
      <c r="A9" s="24"/>
      <c r="B9" s="25"/>
      <c r="C9" s="28">
        <f>C8*$E$9</f>
        <v>928.19999999999993</v>
      </c>
      <c r="D9" s="28">
        <f>D8*$E$9</f>
        <v>309.39999999999998</v>
      </c>
      <c r="E9" s="29">
        <f>'Orçamento Sintético'!M12</f>
        <v>1237.5999999999999</v>
      </c>
    </row>
    <row r="10" spans="1:13" s="30" customFormat="1">
      <c r="A10" s="24">
        <v>3</v>
      </c>
      <c r="B10" s="25" t="str">
        <f>'[1]Orçamento Sintético'!B48</f>
        <v>PINTURA</v>
      </c>
      <c r="C10" s="26">
        <v>0.25</v>
      </c>
      <c r="D10" s="26">
        <v>0.75</v>
      </c>
      <c r="E10" s="27">
        <f>SUM(C10:D10)</f>
        <v>1</v>
      </c>
    </row>
    <row r="11" spans="1:13" s="30" customFormat="1">
      <c r="A11" s="24"/>
      <c r="B11" s="25"/>
      <c r="C11" s="28">
        <f>C10*$E$11</f>
        <v>30561.875</v>
      </c>
      <c r="D11" s="28">
        <f>D10*$E$11</f>
        <v>91685.625</v>
      </c>
      <c r="E11" s="29">
        <f>'Orçamento Sintético'!M14</f>
        <v>122247.5</v>
      </c>
    </row>
    <row r="12" spans="1:13" s="30" customFormat="1">
      <c r="A12" s="31"/>
      <c r="B12" s="31"/>
      <c r="C12" s="32">
        <f>C7+C9+C11</f>
        <v>47561.934999999998</v>
      </c>
      <c r="D12" s="32">
        <f>D7+D9+D11</f>
        <v>108066.88499999999</v>
      </c>
      <c r="E12" s="32">
        <f>E7+E9+E11</f>
        <v>155628.82</v>
      </c>
      <c r="F12" s="33"/>
    </row>
    <row r="13" spans="1:13" customFormat="1" ht="14.25">
      <c r="A13" s="34" t="s">
        <v>67</v>
      </c>
      <c r="B13" s="34"/>
      <c r="C13" s="35"/>
      <c r="D13" s="36"/>
      <c r="E13" s="37">
        <f>C12+D12</f>
        <v>155628.82</v>
      </c>
      <c r="F13" s="38"/>
      <c r="G13" s="39"/>
    </row>
    <row r="14" spans="1:13" customFormat="1" ht="14.25">
      <c r="A14" s="30"/>
      <c r="B14" s="40"/>
      <c r="C14" s="23"/>
      <c r="D14" s="30"/>
      <c r="E14" s="33"/>
      <c r="F14" s="38"/>
      <c r="G14" s="38"/>
    </row>
    <row r="15" spans="1:13" customFormat="1" ht="14.25">
      <c r="A15" s="30"/>
      <c r="B15" s="40"/>
      <c r="C15" s="23"/>
      <c r="D15" s="30"/>
      <c r="E15" s="41"/>
      <c r="F15" s="38"/>
      <c r="G15" s="38"/>
    </row>
  </sheetData>
  <mergeCells count="16">
    <mergeCell ref="H1:J1"/>
    <mergeCell ref="K1:M1"/>
    <mergeCell ref="E2:G2"/>
    <mergeCell ref="H2:J2"/>
    <mergeCell ref="K2:M2"/>
    <mergeCell ref="A10:A11"/>
    <mergeCell ref="B10:B11"/>
    <mergeCell ref="A13:B13"/>
    <mergeCell ref="E1:G1"/>
    <mergeCell ref="A2:D2"/>
    <mergeCell ref="A3:E3"/>
    <mergeCell ref="A4:D4"/>
    <mergeCell ref="A6:A7"/>
    <mergeCell ref="B6:B7"/>
    <mergeCell ref="A8:A9"/>
    <mergeCell ref="B8:B9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Sintético</vt:lpstr>
      <vt:lpstr>orçamento</vt:lpstr>
      <vt:lpstr>orçamento!Area_de_impressao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pccli</cp:lastModifiedBy>
  <cp:revision>0</cp:revision>
  <cp:lastPrinted>2021-07-15T11:07:21Z</cp:lastPrinted>
  <dcterms:created xsi:type="dcterms:W3CDTF">2021-07-15T10:41:51Z</dcterms:created>
  <dcterms:modified xsi:type="dcterms:W3CDTF">2021-07-15T11:07:30Z</dcterms:modified>
</cp:coreProperties>
</file>